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4" i="4" l="1"/>
  <c r="I5" i="4" l="1"/>
  <c r="I12" i="4" l="1"/>
  <c r="I6" i="4" l="1"/>
  <c r="J15" i="4" l="1"/>
  <c r="K15" i="4"/>
  <c r="L15" i="4"/>
  <c r="F15" i="4"/>
  <c r="H15" i="4"/>
  <c r="I9" i="4" l="1"/>
  <c r="K13" i="4" l="1"/>
  <c r="F13" i="4"/>
  <c r="H13" i="4"/>
  <c r="J13" i="4"/>
  <c r="L13" i="4" l="1"/>
  <c r="J6" i="4"/>
  <c r="K6" i="4"/>
  <c r="H6" i="4"/>
  <c r="F6" i="4"/>
  <c r="L6" i="4" l="1"/>
  <c r="J4" i="4"/>
  <c r="K4" i="4"/>
  <c r="H4" i="4"/>
  <c r="F4" i="4"/>
  <c r="J9" i="4"/>
  <c r="K9" i="4"/>
  <c r="F9" i="4"/>
  <c r="H9" i="4"/>
  <c r="L9" i="4" l="1"/>
  <c r="L4" i="4"/>
  <c r="J14" i="4"/>
  <c r="K14" i="4"/>
  <c r="F14" i="4"/>
  <c r="H14" i="4"/>
  <c r="L14" i="4" l="1"/>
  <c r="J5" i="4" l="1"/>
  <c r="K5" i="4"/>
  <c r="H5" i="4"/>
  <c r="F5" i="4"/>
  <c r="L5" i="4" l="1"/>
  <c r="K17" i="4" l="1"/>
  <c r="F17" i="4"/>
  <c r="H17" i="4"/>
  <c r="J17" i="4"/>
  <c r="L17" i="4" l="1"/>
  <c r="J8" i="4"/>
  <c r="J7" i="4"/>
  <c r="K7" i="4"/>
  <c r="H7" i="4"/>
  <c r="F7" i="4"/>
  <c r="J11" i="4"/>
  <c r="K12" i="4"/>
  <c r="F12" i="4"/>
  <c r="H12" i="4"/>
  <c r="J12" i="4"/>
  <c r="J16" i="4"/>
  <c r="K16" i="4"/>
  <c r="F16" i="4"/>
  <c r="H16" i="4"/>
  <c r="K10" i="4"/>
  <c r="J10" i="4"/>
  <c r="H10" i="4"/>
  <c r="F10" i="4"/>
  <c r="H8" i="4"/>
  <c r="F8" i="4"/>
  <c r="F11" i="4"/>
  <c r="H11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7" i="4"/>
  <c r="K8" i="4"/>
  <c r="K11" i="4"/>
  <c r="L12" i="4"/>
  <c r="F18" i="4"/>
  <c r="L16" i="4"/>
  <c r="H18" i="4"/>
  <c r="L10" i="4"/>
  <c r="L8" i="4"/>
  <c r="L11" i="4"/>
  <c r="K5" i="1"/>
  <c r="L5" i="1"/>
  <c r="L7" i="1"/>
  <c r="L11" i="1"/>
  <c r="L15" i="1"/>
  <c r="L19" i="1"/>
  <c r="L23" i="1"/>
  <c r="L9" i="1"/>
  <c r="L13" i="1"/>
  <c r="L17" i="1"/>
  <c r="L21" i="1"/>
  <c r="L6" i="1"/>
  <c r="J18" i="4" l="1"/>
  <c r="L18" i="4"/>
</calcChain>
</file>

<file path=xl/sharedStrings.xml><?xml version="1.0" encoding="utf-8"?>
<sst xmlns="http://schemas.openxmlformats.org/spreadsheetml/2006/main" count="63" uniqueCount="33">
  <si>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</si>
  <si>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</si>
  <si>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</si>
  <si>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</si>
  <si>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</si>
  <si>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</si>
  <si>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</si>
  <si>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</si>
  <si>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</si>
  <si>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</si>
  <si>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</si>
  <si>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</si>
  <si>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</si>
  <si>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</si>
  <si>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</si>
  <si>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</si>
  <si>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Дексметомідин 2,0 №5</t>
  </si>
  <si>
    <t>Рефордез 200,0</t>
  </si>
  <si>
    <t>Реополіглюкін 200,0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</si>
  <si>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</si>
  <si>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</si>
  <si>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</si>
  <si>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</si>
  <si>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</si>
  <si>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</si>
  <si>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</si>
  <si>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Розчин Рінгера 200,0</t>
  </si>
  <si>
    <t>Норадреналіну тартрат Агетан 4,0 №10</t>
  </si>
  <si>
    <t>Пропофол -Новофарм 50,</t>
  </si>
  <si>
    <t>Залишок на  01.04. 2026р</t>
  </si>
  <si>
    <t>Оборот за квітень місяць</t>
  </si>
  <si>
    <t>Залишок на  01.05.2026р</t>
  </si>
  <si>
    <t>Севофлуран 100% 250,0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</si>
</sst>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I5" sqref="I5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29</v>
      </c>
      <c r="F1" s="32"/>
      <c r="G1" s="35" t="s">
        <v>30</v>
      </c>
      <c r="H1" s="36"/>
      <c r="I1" s="36"/>
      <c r="J1" s="37"/>
      <c r="K1" s="31" t="s">
        <v>31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26</v>
      </c>
      <c r="C4" s="6" t="s">
        <v>7</v>
      </c>
      <c r="D4" s="16">
        <v>28.89</v>
      </c>
      <c r="E4" s="17">
        <v>336</v>
      </c>
      <c r="F4" s="18">
        <f t="shared" ref="F4:F17" si="0">E4*D4</f>
        <v>9707.0400000000009</v>
      </c>
      <c r="G4" s="19">
        <v>600</v>
      </c>
      <c r="H4" s="18">
        <f t="shared" ref="H4:H17" si="1">G4*D4</f>
        <v>17334</v>
      </c>
      <c r="I4" s="19">
        <f>120+48+120+48+120+120</f>
        <v>576</v>
      </c>
      <c r="J4" s="18">
        <f t="shared" ref="J4" si="2">I4*D4</f>
        <v>16640.64</v>
      </c>
      <c r="K4" s="17">
        <f t="shared" ref="K4" si="3">E4+G4-I4</f>
        <v>360</v>
      </c>
      <c r="L4" s="18">
        <f t="shared" ref="L4" si="4">F4+H4-J4</f>
        <v>10400.400000000001</v>
      </c>
    </row>
    <row r="5" spans="1:12" s="2" customFormat="1" ht="19.5" customHeight="1" x14ac:dyDescent="0.25">
      <c r="A5" s="6">
        <v>2</v>
      </c>
      <c r="B5" s="5" t="s">
        <v>21</v>
      </c>
      <c r="C5" s="6" t="s">
        <v>7</v>
      </c>
      <c r="D5" s="16">
        <v>58.85</v>
      </c>
      <c r="E5" s="17">
        <v>555</v>
      </c>
      <c r="F5" s="18">
        <f t="shared" si="0"/>
        <v>32661.75</v>
      </c>
      <c r="G5" s="19">
        <v>480</v>
      </c>
      <c r="H5" s="18">
        <f t="shared" si="1"/>
        <v>28248</v>
      </c>
      <c r="I5" s="19">
        <f>64+80+32+20+48+64+32+48+16+48+32+5+32</f>
        <v>521</v>
      </c>
      <c r="J5" s="18">
        <f t="shared" ref="J5" si="5">I5*D5</f>
        <v>30660.850000000002</v>
      </c>
      <c r="K5" s="17">
        <f t="shared" ref="K5" si="6">E5+G5-I5</f>
        <v>514</v>
      </c>
      <c r="L5" s="18">
        <f t="shared" ref="L5" si="7">F5+H5-J5</f>
        <v>30248.899999999998</v>
      </c>
    </row>
    <row r="6" spans="1:12" s="2" customFormat="1" ht="15.75" customHeight="1" x14ac:dyDescent="0.25">
      <c r="A6" s="6">
        <v>3</v>
      </c>
      <c r="B6" s="5" t="s">
        <v>23</v>
      </c>
      <c r="C6" s="6" t="s">
        <v>7</v>
      </c>
      <c r="D6" s="16">
        <v>32.1</v>
      </c>
      <c r="E6" s="17">
        <v>648</v>
      </c>
      <c r="F6" s="18">
        <f t="shared" si="0"/>
        <v>20800.8</v>
      </c>
      <c r="G6" s="19"/>
      <c r="H6" s="18">
        <f t="shared" si="1"/>
        <v>0</v>
      </c>
      <c r="I6" s="19">
        <f>24+48+48+72+5+48+120+24</f>
        <v>389</v>
      </c>
      <c r="J6" s="18">
        <f t="shared" ref="J6" si="8">I6*D6</f>
        <v>12486.900000000001</v>
      </c>
      <c r="K6" s="17">
        <f t="shared" ref="K6" si="9">E6+G6-I6</f>
        <v>259</v>
      </c>
      <c r="L6" s="18">
        <f t="shared" ref="L6" si="10">F6+H6-J6</f>
        <v>8313.8999999999978</v>
      </c>
    </row>
    <row r="7" spans="1:12" s="2" customFormat="1" ht="17.25" customHeight="1" x14ac:dyDescent="0.25">
      <c r="A7" s="6">
        <v>4</v>
      </c>
      <c r="B7" s="5" t="s">
        <v>20</v>
      </c>
      <c r="C7" s="6" t="s">
        <v>7</v>
      </c>
      <c r="D7" s="16">
        <v>75.97</v>
      </c>
      <c r="E7" s="17">
        <v>546</v>
      </c>
      <c r="F7" s="18">
        <f t="shared" si="0"/>
        <v>41479.620000000003</v>
      </c>
      <c r="G7" s="19"/>
      <c r="H7" s="18">
        <f t="shared" si="1"/>
        <v>0</v>
      </c>
      <c r="I7" s="19"/>
      <c r="J7" s="18">
        <f t="shared" ref="J7" si="11">I7*D7</f>
        <v>0</v>
      </c>
      <c r="K7" s="17">
        <f t="shared" ref="K7" si="12">E7+G7-I7</f>
        <v>546</v>
      </c>
      <c r="L7" s="18">
        <f t="shared" ref="L7" si="13">F7+H7-J7</f>
        <v>41479.620000000003</v>
      </c>
    </row>
    <row r="8" spans="1:12" s="2" customFormat="1" ht="17.25" customHeight="1" x14ac:dyDescent="0.25">
      <c r="A8" s="6">
        <v>5</v>
      </c>
      <c r="B8" s="5" t="s">
        <v>18</v>
      </c>
      <c r="C8" s="6" t="s">
        <v>7</v>
      </c>
      <c r="D8" s="16">
        <v>267.5</v>
      </c>
      <c r="E8" s="17">
        <v>403</v>
      </c>
      <c r="F8" s="18">
        <f t="shared" ref="F8:F10" si="14">E8*D8</f>
        <v>107802.5</v>
      </c>
      <c r="G8" s="19"/>
      <c r="H8" s="18">
        <f t="shared" ref="H8:H10" si="15">G8*D8</f>
        <v>0</v>
      </c>
      <c r="I8" s="19"/>
      <c r="J8" s="18">
        <f t="shared" ref="J8:J10" si="16">I8*D8</f>
        <v>0</v>
      </c>
      <c r="K8" s="17">
        <f t="shared" ref="K8:K10" si="17">E8+G8-I8</f>
        <v>403</v>
      </c>
      <c r="L8" s="18">
        <f t="shared" ref="L8:L10" si="18">F8+H8-J8</f>
        <v>107802.5</v>
      </c>
    </row>
    <row r="9" spans="1:12" s="2" customFormat="1" ht="17.25" customHeight="1" x14ac:dyDescent="0.25">
      <c r="A9" s="6">
        <v>6</v>
      </c>
      <c r="B9" s="5" t="s">
        <v>24</v>
      </c>
      <c r="C9" s="6" t="s">
        <v>7</v>
      </c>
      <c r="D9" s="16">
        <v>52.43</v>
      </c>
      <c r="E9" s="17">
        <v>220</v>
      </c>
      <c r="F9" s="18">
        <f t="shared" si="14"/>
        <v>11534.6</v>
      </c>
      <c r="G9" s="19"/>
      <c r="H9" s="18">
        <f t="shared" si="15"/>
        <v>0</v>
      </c>
      <c r="I9" s="19">
        <f>112+5</f>
        <v>117</v>
      </c>
      <c r="J9" s="18">
        <f t="shared" ref="J9" si="19">I9*D9</f>
        <v>6134.31</v>
      </c>
      <c r="K9" s="17">
        <f t="shared" ref="K9" si="20">E9+G9-I9</f>
        <v>103</v>
      </c>
      <c r="L9" s="18">
        <f t="shared" ref="L9" si="21">F9+H9-J9</f>
        <v>5400.29</v>
      </c>
    </row>
    <row r="10" spans="1:12" s="2" customFormat="1" ht="17.25" customHeight="1" x14ac:dyDescent="0.25">
      <c r="A10" s="6">
        <v>7</v>
      </c>
      <c r="B10" s="5" t="s">
        <v>17</v>
      </c>
      <c r="C10" s="6" t="s">
        <v>7</v>
      </c>
      <c r="D10" s="16">
        <v>147.66</v>
      </c>
      <c r="E10" s="17">
        <v>110</v>
      </c>
      <c r="F10" s="18">
        <f t="shared" si="14"/>
        <v>16242.6</v>
      </c>
      <c r="G10" s="19"/>
      <c r="H10" s="18">
        <f t="shared" si="15"/>
        <v>0</v>
      </c>
      <c r="I10" s="19"/>
      <c r="J10" s="18">
        <f t="shared" si="16"/>
        <v>0</v>
      </c>
      <c r="K10" s="17">
        <f t="shared" si="17"/>
        <v>110</v>
      </c>
      <c r="L10" s="18">
        <f t="shared" si="18"/>
        <v>16242.6</v>
      </c>
    </row>
    <row r="11" spans="1:12" s="2" customFormat="1" ht="18" customHeight="1" x14ac:dyDescent="0.25">
      <c r="A11" s="6">
        <v>8</v>
      </c>
      <c r="B11" s="5" t="s">
        <v>16</v>
      </c>
      <c r="C11" s="6" t="s">
        <v>15</v>
      </c>
      <c r="D11" s="16">
        <v>750.26</v>
      </c>
      <c r="E11" s="17">
        <v>21</v>
      </c>
      <c r="F11" s="18">
        <f t="shared" si="0"/>
        <v>15755.46</v>
      </c>
      <c r="G11" s="19"/>
      <c r="H11" s="18">
        <f t="shared" si="1"/>
        <v>0</v>
      </c>
      <c r="I11" s="19"/>
      <c r="J11" s="18">
        <f t="shared" ref="J11:J12" si="22">I11*D11</f>
        <v>0</v>
      </c>
      <c r="K11" s="17">
        <f t="shared" ref="K11" si="23">E11+G11-I11</f>
        <v>21</v>
      </c>
      <c r="L11" s="18">
        <f t="shared" ref="L11" si="24">F11+H11-J11</f>
        <v>15755.46</v>
      </c>
    </row>
    <row r="12" spans="1:12" s="2" customFormat="1" ht="18" customHeight="1" x14ac:dyDescent="0.25">
      <c r="A12" s="6">
        <v>9</v>
      </c>
      <c r="B12" s="5" t="s">
        <v>25</v>
      </c>
      <c r="C12" s="6" t="s">
        <v>7</v>
      </c>
      <c r="D12" s="16">
        <v>262.14999999999998</v>
      </c>
      <c r="E12" s="17">
        <v>16</v>
      </c>
      <c r="F12" s="18">
        <f t="shared" si="0"/>
        <v>4194.3999999999996</v>
      </c>
      <c r="G12" s="19"/>
      <c r="H12" s="18">
        <f t="shared" si="1"/>
        <v>0</v>
      </c>
      <c r="I12" s="19">
        <f>10+6</f>
        <v>16</v>
      </c>
      <c r="J12" s="18">
        <f t="shared" si="22"/>
        <v>4194.3999999999996</v>
      </c>
      <c r="K12" s="17">
        <f t="shared" ref="K12" si="25">E12+G12-I12</f>
        <v>0</v>
      </c>
      <c r="L12" s="18">
        <f t="shared" ref="L12" si="26">F12+H12-J12</f>
        <v>0</v>
      </c>
    </row>
    <row r="13" spans="1:12" s="2" customFormat="1" ht="18.75" customHeight="1" x14ac:dyDescent="0.25">
      <c r="A13" s="6">
        <v>10</v>
      </c>
      <c r="B13" s="5" t="s">
        <v>28</v>
      </c>
      <c r="C13" s="6" t="s">
        <v>7</v>
      </c>
      <c r="D13" s="16">
        <v>185.11</v>
      </c>
      <c r="E13" s="17">
        <v>160</v>
      </c>
      <c r="F13" s="18">
        <f t="shared" si="0"/>
        <v>29617.600000000002</v>
      </c>
      <c r="G13" s="19"/>
      <c r="H13" s="18">
        <f t="shared" si="1"/>
        <v>0</v>
      </c>
      <c r="I13" s="19"/>
      <c r="J13" s="18">
        <f t="shared" ref="J13" si="27">I13*D13</f>
        <v>0</v>
      </c>
      <c r="K13" s="17">
        <f t="shared" ref="K13" si="28">E13+G13-I13</f>
        <v>160</v>
      </c>
      <c r="L13" s="18">
        <f t="shared" ref="L13" si="29">F13+H13-J13</f>
        <v>29617.600000000002</v>
      </c>
    </row>
    <row r="14" spans="1:12" s="2" customFormat="1" ht="26.25" customHeight="1" x14ac:dyDescent="0.25">
      <c r="A14" s="6">
        <v>11</v>
      </c>
      <c r="B14" s="5" t="s">
        <v>27</v>
      </c>
      <c r="C14" s="6" t="s">
        <v>15</v>
      </c>
      <c r="D14" s="16">
        <v>1648.87</v>
      </c>
      <c r="E14" s="17">
        <v>10</v>
      </c>
      <c r="F14" s="18">
        <f t="shared" si="0"/>
        <v>16488.699999999997</v>
      </c>
      <c r="G14" s="19"/>
      <c r="H14" s="18">
        <f t="shared" si="1"/>
        <v>0</v>
      </c>
      <c r="I14" s="19">
        <v>10</v>
      </c>
      <c r="J14" s="18">
        <f t="shared" ref="J14" si="30">I14*D14</f>
        <v>16488.699999999997</v>
      </c>
      <c r="K14" s="17">
        <f t="shared" ref="K14" si="31">E14+G14-I14</f>
        <v>0</v>
      </c>
      <c r="L14" s="18">
        <f t="shared" ref="L14" si="32">F14+H14-J14</f>
        <v>0</v>
      </c>
    </row>
    <row r="15" spans="1:12" s="2" customFormat="1" ht="26.25" customHeight="1" x14ac:dyDescent="0.25">
      <c r="A15" s="6">
        <v>12</v>
      </c>
      <c r="B15" s="5" t="s">
        <v>32</v>
      </c>
      <c r="C15" s="6" t="s">
        <v>7</v>
      </c>
      <c r="D15" s="16">
        <v>3424</v>
      </c>
      <c r="E15" s="17"/>
      <c r="F15" s="18">
        <f t="shared" si="0"/>
        <v>0</v>
      </c>
      <c r="G15" s="19">
        <v>6</v>
      </c>
      <c r="H15" s="18">
        <f t="shared" si="1"/>
        <v>20544</v>
      </c>
      <c r="I15" s="19"/>
      <c r="J15" s="18">
        <f t="shared" ref="J15" si="33">I15*D15</f>
        <v>0</v>
      </c>
      <c r="K15" s="17">
        <f t="shared" ref="K15" si="34">E15+G15-I15</f>
        <v>6</v>
      </c>
      <c r="L15" s="18">
        <f t="shared" ref="L15" si="35">F15+H15-J15</f>
        <v>20544</v>
      </c>
    </row>
    <row r="16" spans="1:12" s="2" customFormat="1" ht="21" customHeight="1" x14ac:dyDescent="0.25">
      <c r="A16" s="6">
        <v>13</v>
      </c>
      <c r="B16" s="5" t="s">
        <v>22</v>
      </c>
      <c r="C16" s="6" t="s">
        <v>15</v>
      </c>
      <c r="D16" s="16">
        <v>187.25</v>
      </c>
      <c r="E16" s="17">
        <v>26</v>
      </c>
      <c r="F16" s="18">
        <f t="shared" si="0"/>
        <v>4868.5</v>
      </c>
      <c r="G16" s="19"/>
      <c r="H16" s="18">
        <f t="shared" si="1"/>
        <v>0</v>
      </c>
      <c r="I16" s="19">
        <v>10</v>
      </c>
      <c r="J16" s="18">
        <f t="shared" ref="J16" si="36">I16*D16</f>
        <v>1872.5</v>
      </c>
      <c r="K16" s="17">
        <f t="shared" ref="K16" si="37">E16+G16-I16</f>
        <v>16</v>
      </c>
      <c r="L16" s="18">
        <f t="shared" ref="L16" si="38">F16+H16-J16</f>
        <v>2996</v>
      </c>
    </row>
    <row r="17" spans="1:12" s="2" customFormat="1" ht="19.5" customHeight="1" x14ac:dyDescent="0.25">
      <c r="A17" s="6">
        <v>14</v>
      </c>
      <c r="B17" s="5" t="s">
        <v>19</v>
      </c>
      <c r="C17" s="6" t="s">
        <v>15</v>
      </c>
      <c r="D17" s="16">
        <v>1016.5</v>
      </c>
      <c r="E17" s="17">
        <v>12</v>
      </c>
      <c r="F17" s="18">
        <f t="shared" si="0"/>
        <v>12198</v>
      </c>
      <c r="G17" s="19">
        <v>5</v>
      </c>
      <c r="H17" s="18">
        <f t="shared" si="1"/>
        <v>5082.5</v>
      </c>
      <c r="I17" s="19"/>
      <c r="J17" s="18">
        <f t="shared" ref="J17" si="39">I17*D17</f>
        <v>0</v>
      </c>
      <c r="K17" s="17">
        <f t="shared" ref="K17" si="40">E17+G17-I17</f>
        <v>17</v>
      </c>
      <c r="L17" s="18">
        <f t="shared" ref="L17" si="41">F17+H17-J17</f>
        <v>17280.5</v>
      </c>
    </row>
    <row r="18" spans="1:12" x14ac:dyDescent="0.25">
      <c r="A18" s="20"/>
      <c r="B18" s="15" t="s">
        <v>14</v>
      </c>
      <c r="C18" s="20"/>
      <c r="D18" s="21"/>
      <c r="E18" s="22"/>
      <c r="F18" s="23">
        <f>SUM(F4:F17)</f>
        <v>323351.57</v>
      </c>
      <c r="G18" s="22"/>
      <c r="H18" s="24">
        <f>SUM(H4:H17)</f>
        <v>71208.5</v>
      </c>
      <c r="I18" s="22"/>
      <c r="J18" s="24">
        <f>SUM(J4:J17)</f>
        <v>88478.3</v>
      </c>
      <c r="K18" s="22"/>
      <c r="L18" s="23">
        <f>SUM(L4:L17)</f>
        <v>306081.77</v>
      </c>
    </row>
    <row r="19" spans="1:12" x14ac:dyDescent="0.25">
      <c r="L19" s="9"/>
    </row>
    <row r="21" spans="1:12" x14ac:dyDescent="0.25">
      <c r="A21" s="3"/>
      <c r="B21" s="4"/>
      <c r="C21" s="3"/>
      <c r="D21" s="8"/>
      <c r="E21" s="4"/>
      <c r="F21" s="8"/>
      <c r="G21" s="4"/>
      <c r="H21" s="8"/>
      <c r="I21" s="4"/>
      <c r="J21" s="8"/>
      <c r="K21" s="4"/>
      <c r="L21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2026-04-30T08:18:14Z</dcterms:modified>
</cp:coreProperties>
</file>