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J16" i="4" l="1"/>
  <c r="K16" i="4"/>
  <c r="J15" i="4"/>
  <c r="H16" i="4"/>
  <c r="F16" i="4"/>
  <c r="L16" i="4" s="1"/>
  <c r="K12" i="4"/>
  <c r="L12" i="4"/>
  <c r="F12" i="4"/>
  <c r="H12" i="4"/>
  <c r="J12" i="4"/>
  <c r="I8" i="4" l="1"/>
  <c r="I7" i="4"/>
  <c r="I4" i="4" l="1"/>
  <c r="I5" i="4" l="1"/>
  <c r="J14" i="4" l="1"/>
  <c r="K14" i="4"/>
  <c r="F14" i="4"/>
  <c r="H14" i="4"/>
  <c r="L14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5" i="4" l="1"/>
  <c r="K5" i="4"/>
  <c r="H5" i="4"/>
  <c r="F5" i="4"/>
  <c r="L5" i="4" l="1"/>
  <c r="K17" i="4" l="1"/>
  <c r="F17" i="4"/>
  <c r="H17" i="4"/>
  <c r="J17" i="4"/>
  <c r="L17" i="4" l="1"/>
  <c r="J8" i="4"/>
  <c r="J7" i="4"/>
  <c r="K7" i="4"/>
  <c r="H7" i="4"/>
  <c r="F7" i="4"/>
  <c r="J11" i="4"/>
  <c r="K15" i="4"/>
  <c r="F15" i="4"/>
  <c r="H15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F18" i="4"/>
  <c r="L15" i="4"/>
  <c r="H18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8" i="4" l="1"/>
  <c r="L18" i="4"/>
</calcChain>
</file>

<file path=xl/sharedStrings.xml><?xml version="1.0" encoding="utf-8"?>
<sst xmlns="http://schemas.openxmlformats.org/spreadsheetml/2006/main" count="63" uniqueCount="33">
  <si>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</si>
  <si>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</si>
  <si>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</si>
  <si>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</si>
  <si>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</si>
  <si>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</si>
  <si>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</si>
  <si>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</si>
  <si>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</si>
  <si>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</si>
  <si>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</si>
  <si>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</si>
  <si>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</si>
  <si>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</si>
  <si>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</si>
  <si>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</si>
  <si>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</si>
  <si>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</si>
  <si>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</si>
  <si>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</si>
  <si>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</si>
  <si>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</si>
  <si>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</si>
  <si>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</si>
  <si>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Розчин Рінгера 200,0</t>
  </si>
  <si>
    <t>Севофлуран 100% 250,0</t>
  </si>
  <si>
    <t>Залишок на  01.05. 2026р</t>
  </si>
  <si>
    <t>Оборот за травень місяць</t>
  </si>
  <si>
    <t>Залишок на  01.06.2026р</t>
  </si>
  <si>
    <t>Норадреналіну тартрат Агетан 4,0 №10</t>
  </si>
  <si>
    <t>Пропофол 20,0 №5</t>
  </si>
  <si>
    <t>Пропофол  50,0</t>
  </si>
  <si>
    <t xml:space="preserve">            Загальна сума: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</si>
</sst>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18" sqref="B18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26</v>
      </c>
      <c r="F1" s="32"/>
      <c r="G1" s="35" t="s">
        <v>27</v>
      </c>
      <c r="H1" s="36"/>
      <c r="I1" s="36"/>
      <c r="J1" s="37"/>
      <c r="K1" s="31" t="s">
        <v>28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24</v>
      </c>
      <c r="C4" s="6" t="s">
        <v>7</v>
      </c>
      <c r="D4" s="16">
        <v>28.89</v>
      </c>
      <c r="E4" s="17">
        <v>360</v>
      </c>
      <c r="F4" s="18">
        <f t="shared" ref="F4:F17" si="0">E4*D4</f>
        <v>10400.4</v>
      </c>
      <c r="G4" s="19">
        <v>1200</v>
      </c>
      <c r="H4" s="18">
        <f t="shared" ref="H4:H17" si="1">G4*D4</f>
        <v>34668</v>
      </c>
      <c r="I4" s="19">
        <f>48+96+120</f>
        <v>264</v>
      </c>
      <c r="J4" s="18">
        <f t="shared" ref="J4" si="2">I4*D4</f>
        <v>7626.96</v>
      </c>
      <c r="K4" s="17">
        <f t="shared" ref="K4" si="3">E4+G4-I4</f>
        <v>1296</v>
      </c>
      <c r="L4" s="18">
        <f t="shared" ref="L4" si="4">F4+H4-J4</f>
        <v>37441.440000000002</v>
      </c>
    </row>
    <row r="5" spans="1:12" s="2" customFormat="1" ht="19.5" customHeight="1" x14ac:dyDescent="0.25">
      <c r="A5" s="6">
        <v>2</v>
      </c>
      <c r="B5" s="5" t="s">
        <v>20</v>
      </c>
      <c r="C5" s="6" t="s">
        <v>7</v>
      </c>
      <c r="D5" s="16">
        <v>58.85</v>
      </c>
      <c r="E5" s="17">
        <v>514</v>
      </c>
      <c r="F5" s="18">
        <f t="shared" si="0"/>
        <v>30248.9</v>
      </c>
      <c r="G5" s="19">
        <v>192</v>
      </c>
      <c r="H5" s="18">
        <f t="shared" si="1"/>
        <v>11299.2</v>
      </c>
      <c r="I5" s="19">
        <f>80+96+48+48</f>
        <v>272</v>
      </c>
      <c r="J5" s="18">
        <f t="shared" ref="J5" si="5">I5*D5</f>
        <v>16007.2</v>
      </c>
      <c r="K5" s="17">
        <f t="shared" ref="K5" si="6">E5+G5-I5</f>
        <v>434</v>
      </c>
      <c r="L5" s="18">
        <f t="shared" ref="L5" si="7">F5+H5-J5</f>
        <v>25540.900000000005</v>
      </c>
    </row>
    <row r="6" spans="1:12" s="2" customFormat="1" ht="15.75" customHeight="1" x14ac:dyDescent="0.25">
      <c r="A6" s="6">
        <v>3</v>
      </c>
      <c r="B6" s="5" t="s">
        <v>22</v>
      </c>
      <c r="C6" s="6" t="s">
        <v>7</v>
      </c>
      <c r="D6" s="16">
        <v>32.1</v>
      </c>
      <c r="E6" s="17">
        <v>259</v>
      </c>
      <c r="F6" s="18">
        <f t="shared" si="0"/>
        <v>8313.9</v>
      </c>
      <c r="G6" s="19"/>
      <c r="H6" s="18">
        <f t="shared" si="1"/>
        <v>0</v>
      </c>
      <c r="I6" s="19"/>
      <c r="J6" s="18">
        <f t="shared" ref="J6" si="8">I6*D6</f>
        <v>0</v>
      </c>
      <c r="K6" s="17">
        <f t="shared" ref="K6" si="9">E6+G6-I6</f>
        <v>259</v>
      </c>
      <c r="L6" s="18">
        <f t="shared" ref="L6" si="10">F6+H6-J6</f>
        <v>8313.9</v>
      </c>
    </row>
    <row r="7" spans="1:12" s="2" customFormat="1" ht="17.25" customHeight="1" x14ac:dyDescent="0.25">
      <c r="A7" s="6">
        <v>4</v>
      </c>
      <c r="B7" s="5" t="s">
        <v>19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>
        <f>5+48+2</f>
        <v>55</v>
      </c>
      <c r="J7" s="18">
        <f t="shared" ref="J7" si="11">I7*D7</f>
        <v>4178.3500000000004</v>
      </c>
      <c r="K7" s="17">
        <f t="shared" ref="K7" si="12">E7+G7-I7</f>
        <v>491</v>
      </c>
      <c r="L7" s="18">
        <f t="shared" ref="L7" si="13">F7+H7-J7</f>
        <v>37301.270000000004</v>
      </c>
    </row>
    <row r="8" spans="1:12" s="2" customFormat="1" ht="17.25" customHeight="1" x14ac:dyDescent="0.25">
      <c r="A8" s="6">
        <v>5</v>
      </c>
      <c r="B8" s="5" t="s">
        <v>17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>
        <f>24+1</f>
        <v>25</v>
      </c>
      <c r="J8" s="18">
        <f t="shared" ref="J8:J10" si="16">I8*D8</f>
        <v>6687.5</v>
      </c>
      <c r="K8" s="17">
        <f t="shared" ref="K8:K10" si="17">E8+G8-I8</f>
        <v>378</v>
      </c>
      <c r="L8" s="18">
        <f t="shared" ref="L8:L10" si="18">F8+H8-J8</f>
        <v>101115</v>
      </c>
    </row>
    <row r="9" spans="1:12" s="2" customFormat="1" ht="17.25" customHeight="1" x14ac:dyDescent="0.25">
      <c r="A9" s="6">
        <v>6</v>
      </c>
      <c r="B9" s="5" t="s">
        <v>23</v>
      </c>
      <c r="C9" s="6" t="s">
        <v>7</v>
      </c>
      <c r="D9" s="16">
        <v>52.43</v>
      </c>
      <c r="E9" s="17">
        <v>103</v>
      </c>
      <c r="F9" s="18">
        <f t="shared" si="14"/>
        <v>5400.29</v>
      </c>
      <c r="G9" s="19"/>
      <c r="H9" s="18">
        <f t="shared" si="15"/>
        <v>0</v>
      </c>
      <c r="I9" s="19">
        <v>19</v>
      </c>
      <c r="J9" s="18">
        <f t="shared" ref="J9" si="19">I9*D9</f>
        <v>996.17</v>
      </c>
      <c r="K9" s="17">
        <f t="shared" ref="K9" si="20">E9+G9-I9</f>
        <v>84</v>
      </c>
      <c r="L9" s="18">
        <f t="shared" ref="L9" si="21">F9+H9-J9</f>
        <v>4404.12</v>
      </c>
    </row>
    <row r="10" spans="1:12" s="2" customFormat="1" ht="17.25" customHeight="1" x14ac:dyDescent="0.25">
      <c r="A10" s="6">
        <v>7</v>
      </c>
      <c r="B10" s="5" t="s">
        <v>16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15</v>
      </c>
      <c r="C11" s="6" t="s">
        <v>14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30</v>
      </c>
      <c r="C12" s="6" t="s">
        <v>14</v>
      </c>
      <c r="D12" s="16">
        <v>321</v>
      </c>
      <c r="E12" s="17"/>
      <c r="F12" s="18">
        <f t="shared" si="0"/>
        <v>0</v>
      </c>
      <c r="G12" s="19">
        <v>30</v>
      </c>
      <c r="H12" s="18">
        <f t="shared" si="1"/>
        <v>9630</v>
      </c>
      <c r="I12" s="19"/>
      <c r="J12" s="18">
        <f t="shared" si="22"/>
        <v>0</v>
      </c>
      <c r="K12" s="17">
        <f t="shared" ref="K12" si="25">E12+G12-I12</f>
        <v>30</v>
      </c>
      <c r="L12" s="18">
        <f t="shared" ref="L12" si="26">F12+H12-J12</f>
        <v>9630</v>
      </c>
    </row>
    <row r="13" spans="1:12" s="2" customFormat="1" ht="18.75" customHeight="1" x14ac:dyDescent="0.25">
      <c r="A13" s="6">
        <v>10</v>
      </c>
      <c r="B13" s="5" t="s">
        <v>31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25</v>
      </c>
      <c r="C14" s="6" t="s">
        <v>7</v>
      </c>
      <c r="D14" s="16">
        <v>3424</v>
      </c>
      <c r="E14" s="17">
        <v>6</v>
      </c>
      <c r="F14" s="18">
        <f t="shared" si="0"/>
        <v>20544</v>
      </c>
      <c r="G14" s="19"/>
      <c r="H14" s="18">
        <f t="shared" si="1"/>
        <v>0</v>
      </c>
      <c r="I14" s="19"/>
      <c r="J14" s="18">
        <f t="shared" ref="J14" si="30">I14*D14</f>
        <v>0</v>
      </c>
      <c r="K14" s="17">
        <f t="shared" ref="K14" si="31">E14+G14-I14</f>
        <v>6</v>
      </c>
      <c r="L14" s="18">
        <f t="shared" ref="L14" si="32">F14+H14-J14</f>
        <v>20544</v>
      </c>
    </row>
    <row r="15" spans="1:12" s="2" customFormat="1" ht="21" customHeight="1" x14ac:dyDescent="0.25">
      <c r="A15" s="6">
        <v>12</v>
      </c>
      <c r="B15" s="5" t="s">
        <v>21</v>
      </c>
      <c r="C15" s="6" t="s">
        <v>14</v>
      </c>
      <c r="D15" s="16">
        <v>187.25</v>
      </c>
      <c r="E15" s="17">
        <v>16</v>
      </c>
      <c r="F15" s="18">
        <f t="shared" si="0"/>
        <v>2996</v>
      </c>
      <c r="G15" s="19"/>
      <c r="H15" s="18">
        <f t="shared" si="1"/>
        <v>0</v>
      </c>
      <c r="I15" s="19">
        <v>2</v>
      </c>
      <c r="J15" s="18">
        <f>I15*D15</f>
        <v>374.5</v>
      </c>
      <c r="K15" s="17">
        <f t="shared" ref="K15" si="33">E15+G15-I15</f>
        <v>14</v>
      </c>
      <c r="L15" s="18">
        <f t="shared" ref="L15" si="34">F15+H15-J15</f>
        <v>2621.5</v>
      </c>
    </row>
    <row r="16" spans="1:12" s="2" customFormat="1" ht="28.5" customHeight="1" x14ac:dyDescent="0.25">
      <c r="A16" s="6">
        <v>13</v>
      </c>
      <c r="B16" s="5" t="s">
        <v>29</v>
      </c>
      <c r="C16" s="6" t="s">
        <v>14</v>
      </c>
      <c r="D16" s="16">
        <v>1648.87</v>
      </c>
      <c r="E16" s="17"/>
      <c r="F16" s="18">
        <f t="shared" si="0"/>
        <v>0</v>
      </c>
      <c r="G16" s="19">
        <v>30</v>
      </c>
      <c r="H16" s="18">
        <f t="shared" si="1"/>
        <v>49466.1</v>
      </c>
      <c r="I16" s="19"/>
      <c r="J16" s="18">
        <f>I16*D16</f>
        <v>0</v>
      </c>
      <c r="K16" s="17">
        <f t="shared" ref="K16" si="35">E16+G16-I16</f>
        <v>30</v>
      </c>
      <c r="L16" s="18">
        <f t="shared" ref="L16" si="36">F16+H16-J16</f>
        <v>49466.1</v>
      </c>
    </row>
    <row r="17" spans="1:12" s="2" customFormat="1" ht="19.5" customHeight="1" x14ac:dyDescent="0.25">
      <c r="A17" s="6">
        <v>14</v>
      </c>
      <c r="B17" s="5" t="s">
        <v>18</v>
      </c>
      <c r="C17" s="6" t="s">
        <v>14</v>
      </c>
      <c r="D17" s="16">
        <v>1016.5</v>
      </c>
      <c r="E17" s="17">
        <v>17</v>
      </c>
      <c r="F17" s="18">
        <f t="shared" si="0"/>
        <v>17280.5</v>
      </c>
      <c r="G17" s="19">
        <v>20</v>
      </c>
      <c r="H17" s="18">
        <f t="shared" si="1"/>
        <v>20330</v>
      </c>
      <c r="I17" s="19"/>
      <c r="J17" s="18">
        <f t="shared" ref="J17" si="37">I17*D17</f>
        <v>0</v>
      </c>
      <c r="K17" s="17">
        <f t="shared" ref="K17" si="38">E17+G17-I17</f>
        <v>37</v>
      </c>
      <c r="L17" s="18">
        <f t="shared" ref="L17" si="39">F17+H17-J17</f>
        <v>37610.5</v>
      </c>
    </row>
    <row r="18" spans="1:12" x14ac:dyDescent="0.25">
      <c r="A18" s="20"/>
      <c r="B18" s="15" t="s">
        <v>32</v>
      </c>
      <c r="C18" s="20"/>
      <c r="D18" s="21"/>
      <c r="E18" s="22"/>
      <c r="F18" s="23">
        <f>SUM(F4:F17)</f>
        <v>306081.77</v>
      </c>
      <c r="G18" s="22"/>
      <c r="H18" s="24">
        <f>SUM(H4:H17)</f>
        <v>125393.29999999999</v>
      </c>
      <c r="I18" s="22"/>
      <c r="J18" s="24">
        <f>SUM(J4:J17)</f>
        <v>35870.68</v>
      </c>
      <c r="K18" s="22"/>
      <c r="L18" s="23">
        <f>SUM(L4:L17)</f>
        <v>395604.38999999996</v>
      </c>
    </row>
    <row r="19" spans="1:12" x14ac:dyDescent="0.25">
      <c r="L19" s="9"/>
    </row>
    <row r="21" spans="1:12" x14ac:dyDescent="0.25">
      <c r="A21" s="3"/>
      <c r="B21" s="4"/>
      <c r="C21" s="3"/>
      <c r="D21" s="8"/>
      <c r="E21" s="4"/>
      <c r="F21" s="8"/>
      <c r="G21" s="4"/>
      <c r="H21" s="8"/>
      <c r="I21" s="4"/>
      <c r="J21" s="8"/>
      <c r="K21" s="4"/>
      <c r="L21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2026-05-13T13:00:09Z</dcterms:modified>
</cp:coreProperties>
</file>