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1" i="1" l="1"/>
  <c r="G19" i="1" l="1"/>
  <c r="G23" i="1"/>
  <c r="G24" i="1"/>
  <c r="G21" i="1"/>
  <c r="K23" i="1"/>
  <c r="H23" i="1"/>
  <c r="F23" i="1"/>
  <c r="J23" i="1"/>
  <c r="K22" i="1"/>
  <c r="H22" i="1"/>
  <c r="F22" i="1"/>
  <c r="J22" i="1"/>
  <c r="K20" i="1"/>
  <c r="H20" i="1"/>
  <c r="F20" i="1"/>
  <c r="J20" i="1"/>
  <c r="K21" i="1"/>
  <c r="K24" i="1"/>
  <c r="F21" i="1"/>
  <c r="H21" i="1"/>
  <c r="J21" i="1"/>
  <c r="F24" i="1"/>
  <c r="H24" i="1"/>
  <c r="L24" i="1" s="1"/>
  <c r="J24" i="1"/>
  <c r="G11" i="1"/>
  <c r="L20" i="1" l="1"/>
  <c r="L23" i="1"/>
  <c r="L22" i="1"/>
  <c r="L21" i="1"/>
  <c r="J5" i="1"/>
  <c r="K5" i="1"/>
  <c r="H5" i="1"/>
  <c r="F5" i="1"/>
  <c r="L5" i="1" s="1"/>
  <c r="H19" i="1" l="1"/>
  <c r="H25" i="1" s="1"/>
  <c r="K19" i="1"/>
  <c r="F19" i="1"/>
  <c r="J19" i="1"/>
  <c r="H18" i="1"/>
  <c r="K18" i="1"/>
  <c r="F18" i="1"/>
  <c r="J18" i="1"/>
  <c r="L18" i="1" s="1"/>
  <c r="H17" i="1"/>
  <c r="K17" i="1"/>
  <c r="F17" i="1"/>
  <c r="J17" i="1"/>
  <c r="L17" i="1" s="1"/>
  <c r="H16" i="1"/>
  <c r="K16" i="1"/>
  <c r="F16" i="1"/>
  <c r="J16" i="1"/>
  <c r="H15" i="1"/>
  <c r="K15" i="1"/>
  <c r="F15" i="1"/>
  <c r="J15" i="1"/>
  <c r="L19" i="1" l="1"/>
  <c r="L16" i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25" i="1" s="1"/>
  <c r="F12" i="1"/>
  <c r="J12" i="1"/>
  <c r="H11" i="1"/>
  <c r="J11" i="1"/>
  <c r="J25" i="1" s="1"/>
  <c r="L12" i="1" l="1"/>
  <c r="L13" i="1"/>
  <c r="L14" i="1"/>
  <c r="L11" i="1"/>
  <c r="K8" i="1"/>
  <c r="F8" i="1"/>
  <c r="H8" i="1"/>
  <c r="J8" i="1"/>
  <c r="L25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<sst xmlns="http://schemas.openxmlformats.org/spreadsheetml/2006/main" count="57" uniqueCount="33">
  <si>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</si>
  <si>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</si>
  <si>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</si>
  <si>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</si>
  <si>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</si>
  <si>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</si>
  <si>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</si>
  <si>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</si>
  <si>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</si>
  <si>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</si>
  <si>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</si>
  <si>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</si>
  <si>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</si>
  <si>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</si>
  <si>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</si>
  <si>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</si>
  <si>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</si>
  <si>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</si>
  <si>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</si>
  <si>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</si>
  <si>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</si>
  <si>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</si>
  <si>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</si>
  <si>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</si>
  <si>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</si>
  <si>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Залишок на  01.07. 2026р</t>
  </si>
  <si>
    <t>Оборот за липень місяць</t>
  </si>
  <si>
    <t>Залишок на  01.08.2026р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</si>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</sst>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tabSelected="1" workbookViewId="0">
      <selection activeCell="I17" sqref="I17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25</v>
      </c>
      <c r="F1" s="22"/>
      <c r="G1" s="28" t="s">
        <v>26</v>
      </c>
      <c r="H1" s="29"/>
      <c r="I1" s="29"/>
      <c r="J1" s="30"/>
      <c r="K1" s="21" t="s">
        <v>27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10</v>
      </c>
      <c r="F5" s="12">
        <f t="shared" si="0"/>
        <v>164780</v>
      </c>
      <c r="G5" s="11">
        <v>30</v>
      </c>
      <c r="H5" s="12">
        <f t="shared" si="1"/>
        <v>494340</v>
      </c>
      <c r="I5" s="11">
        <v>20</v>
      </c>
      <c r="J5" s="12">
        <f t="shared" ref="J5" si="5">I5*D5</f>
        <v>329560</v>
      </c>
      <c r="K5" s="11">
        <f t="shared" ref="K5" si="6">E5+G5-I5</f>
        <v>20</v>
      </c>
      <c r="L5" s="12">
        <f t="shared" ref="L5" si="7">F5+H5-J5</f>
        <v>329560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4" si="8">E6*D6</f>
        <v>19824.7</v>
      </c>
      <c r="G6" s="11"/>
      <c r="H6" s="12">
        <f t="shared" ref="H6:H24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27</v>
      </c>
      <c r="F7" s="12">
        <f t="shared" si="8"/>
        <v>2381.4</v>
      </c>
      <c r="G7" s="11"/>
      <c r="H7" s="12">
        <f t="shared" si="9"/>
        <v>0</v>
      </c>
      <c r="I7" s="11"/>
      <c r="J7" s="12">
        <f t="shared" ref="J7:J24" si="13">I7*D7</f>
        <v>0</v>
      </c>
      <c r="K7" s="11">
        <f t="shared" ref="K7" si="14">E7+G7-I7</f>
        <v>27</v>
      </c>
      <c r="L7" s="12">
        <f t="shared" ref="L7" si="15">F7+H7-J7</f>
        <v>2381.4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10</v>
      </c>
      <c r="F8" s="12">
        <f t="shared" si="8"/>
        <v>462.2</v>
      </c>
      <c r="G8" s="11"/>
      <c r="H8" s="12">
        <f t="shared" si="9"/>
        <v>0</v>
      </c>
      <c r="I8" s="11">
        <v>3</v>
      </c>
      <c r="J8" s="12">
        <f t="shared" si="13"/>
        <v>138.66</v>
      </c>
      <c r="K8" s="11">
        <f t="shared" ref="K8" si="16">E8+G8-I8</f>
        <v>7</v>
      </c>
      <c r="L8" s="12">
        <f t="shared" ref="L8" si="17">F8+H8-J8</f>
        <v>323.53999999999996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190983.98</v>
      </c>
      <c r="G9" s="11"/>
      <c r="H9" s="14">
        <f>SUM(H4:H8)</f>
        <v>494340</v>
      </c>
      <c r="I9" s="11"/>
      <c r="J9" s="14">
        <f>SUM(J4:J8)</f>
        <v>329698.65999999997</v>
      </c>
      <c r="K9" s="11"/>
      <c r="L9" s="14">
        <f>SUM(L4:L8)</f>
        <v>355625.32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0</v>
      </c>
      <c r="F11" s="12">
        <f t="shared" si="8"/>
        <v>0</v>
      </c>
      <c r="G11" s="11">
        <f>8+23</f>
        <v>31</v>
      </c>
      <c r="H11" s="12">
        <f t="shared" si="9"/>
        <v>5283.95</v>
      </c>
      <c r="I11" s="11">
        <f>15+16</f>
        <v>31</v>
      </c>
      <c r="J11" s="12">
        <f t="shared" si="13"/>
        <v>5283.95</v>
      </c>
      <c r="K11" s="11">
        <f t="shared" ref="K11:K19" si="18">E11+G11-I11</f>
        <v>0</v>
      </c>
      <c r="L11" s="12">
        <f t="shared" ref="L11:L19" si="19">F11+H11-J11</f>
        <v>0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/>
      <c r="J12" s="12">
        <f t="shared" si="13"/>
        <v>0</v>
      </c>
      <c r="K12" s="11">
        <f t="shared" si="18"/>
        <v>5</v>
      </c>
      <c r="L12" s="12">
        <f t="shared" si="19"/>
        <v>1563.25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95</v>
      </c>
      <c r="F13" s="12">
        <f t="shared" si="8"/>
        <v>5489.1</v>
      </c>
      <c r="G13" s="11"/>
      <c r="H13" s="12">
        <f t="shared" si="9"/>
        <v>0</v>
      </c>
      <c r="I13" s="11">
        <v>12</v>
      </c>
      <c r="J13" s="12">
        <f t="shared" si="13"/>
        <v>693.36</v>
      </c>
      <c r="K13" s="11">
        <f t="shared" si="18"/>
        <v>83</v>
      </c>
      <c r="L13" s="12">
        <f t="shared" si="19"/>
        <v>4795.7400000000007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25</v>
      </c>
      <c r="F15" s="12">
        <f t="shared" si="8"/>
        <v>1872.5000000000002</v>
      </c>
      <c r="G15" s="11"/>
      <c r="H15" s="12">
        <f t="shared" si="9"/>
        <v>0</v>
      </c>
      <c r="I15" s="11"/>
      <c r="J15" s="12">
        <f t="shared" si="13"/>
        <v>0</v>
      </c>
      <c r="K15" s="11">
        <f t="shared" si="18"/>
        <v>25</v>
      </c>
      <c r="L15" s="12">
        <f t="shared" si="19"/>
        <v>1872.5000000000002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15</v>
      </c>
      <c r="F16" s="12">
        <f t="shared" si="8"/>
        <v>1733.4</v>
      </c>
      <c r="G16" s="11"/>
      <c r="H16" s="12">
        <f t="shared" si="9"/>
        <v>0</v>
      </c>
      <c r="I16" s="11">
        <v>5</v>
      </c>
      <c r="J16" s="12">
        <f t="shared" si="13"/>
        <v>577.79999999999995</v>
      </c>
      <c r="K16" s="11">
        <f t="shared" si="18"/>
        <v>10</v>
      </c>
      <c r="L16" s="12">
        <f t="shared" si="19"/>
        <v>1155.6000000000001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5</v>
      </c>
      <c r="F18" s="12">
        <f t="shared" si="8"/>
        <v>706.2</v>
      </c>
      <c r="G18" s="11"/>
      <c r="H18" s="12">
        <f t="shared" si="9"/>
        <v>0</v>
      </c>
      <c r="I18" s="11"/>
      <c r="J18" s="12">
        <f t="shared" si="13"/>
        <v>0</v>
      </c>
      <c r="K18" s="11">
        <f t="shared" si="18"/>
        <v>5</v>
      </c>
      <c r="L18" s="12">
        <f t="shared" si="19"/>
        <v>706.2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2</v>
      </c>
      <c r="F19" s="12">
        <f t="shared" si="8"/>
        <v>812.52</v>
      </c>
      <c r="G19" s="11">
        <f>16+4</f>
        <v>20</v>
      </c>
      <c r="H19" s="12">
        <f t="shared" si="9"/>
        <v>8125.2</v>
      </c>
      <c r="I19" s="11">
        <v>5</v>
      </c>
      <c r="J19" s="12">
        <f t="shared" si="13"/>
        <v>2031.3</v>
      </c>
      <c r="K19" s="11">
        <f t="shared" si="18"/>
        <v>17</v>
      </c>
      <c r="L19" s="12">
        <f t="shared" si="19"/>
        <v>6906.4199999999992</v>
      </c>
    </row>
    <row r="20" spans="1:12" s="2" customFormat="1" x14ac:dyDescent="0.25">
      <c r="A20" s="10">
        <v>10</v>
      </c>
      <c r="B20" s="11" t="s">
        <v>30</v>
      </c>
      <c r="C20" s="10" t="s">
        <v>5</v>
      </c>
      <c r="D20" s="12">
        <v>45.15</v>
      </c>
      <c r="E20" s="11"/>
      <c r="F20" s="12">
        <f t="shared" si="8"/>
        <v>0</v>
      </c>
      <c r="G20" s="11">
        <v>20</v>
      </c>
      <c r="H20" s="12">
        <f t="shared" si="9"/>
        <v>903</v>
      </c>
      <c r="I20" s="11">
        <v>10</v>
      </c>
      <c r="J20" s="12">
        <f t="shared" si="13"/>
        <v>451.5</v>
      </c>
      <c r="K20" s="11">
        <f t="shared" ref="K20" si="20">E20+G20-I20</f>
        <v>10</v>
      </c>
      <c r="L20" s="12">
        <f t="shared" ref="L20" si="21">F20+H20-J20</f>
        <v>451.5</v>
      </c>
    </row>
    <row r="21" spans="1:12" s="2" customFormat="1" x14ac:dyDescent="0.25">
      <c r="A21" s="10">
        <v>11</v>
      </c>
      <c r="B21" s="11" t="s">
        <v>29</v>
      </c>
      <c r="C21" s="10" t="s">
        <v>5</v>
      </c>
      <c r="D21" s="12">
        <v>59.39</v>
      </c>
      <c r="E21" s="11"/>
      <c r="F21" s="12">
        <f t="shared" si="8"/>
        <v>0</v>
      </c>
      <c r="G21" s="11">
        <f>6+14</f>
        <v>20</v>
      </c>
      <c r="H21" s="12">
        <f t="shared" si="9"/>
        <v>1187.8</v>
      </c>
      <c r="I21" s="11">
        <v>10</v>
      </c>
      <c r="J21" s="12">
        <f t="shared" si="13"/>
        <v>593.9</v>
      </c>
      <c r="K21" s="11">
        <f t="shared" ref="K21:K24" si="22">E21+G21-I21</f>
        <v>10</v>
      </c>
      <c r="L21" s="12">
        <f t="shared" ref="L21:L24" si="23">F21+H21-J21</f>
        <v>593.9</v>
      </c>
    </row>
    <row r="22" spans="1:12" s="2" customFormat="1" x14ac:dyDescent="0.25">
      <c r="A22" s="10">
        <v>12</v>
      </c>
      <c r="B22" s="11" t="s">
        <v>31</v>
      </c>
      <c r="C22" s="10" t="s">
        <v>5</v>
      </c>
      <c r="D22" s="12">
        <v>57.78</v>
      </c>
      <c r="E22" s="11"/>
      <c r="F22" s="12">
        <f t="shared" si="8"/>
        <v>0</v>
      </c>
      <c r="G22" s="11">
        <v>30</v>
      </c>
      <c r="H22" s="12">
        <f t="shared" si="9"/>
        <v>1733.4</v>
      </c>
      <c r="I22" s="11">
        <v>10</v>
      </c>
      <c r="J22" s="12">
        <f t="shared" si="13"/>
        <v>577.79999999999995</v>
      </c>
      <c r="K22" s="11">
        <f t="shared" ref="K22" si="24">E22+G22-I22</f>
        <v>20</v>
      </c>
      <c r="L22" s="12">
        <f t="shared" ref="L22" si="25">F22+H22-J22</f>
        <v>1155.6000000000001</v>
      </c>
    </row>
    <row r="23" spans="1:12" s="2" customFormat="1" x14ac:dyDescent="0.25">
      <c r="A23" s="10">
        <v>13</v>
      </c>
      <c r="B23" s="11" t="s">
        <v>32</v>
      </c>
      <c r="C23" s="10" t="s">
        <v>5</v>
      </c>
      <c r="D23" s="12">
        <v>457.79</v>
      </c>
      <c r="E23" s="11"/>
      <c r="F23" s="12">
        <f t="shared" si="8"/>
        <v>0</v>
      </c>
      <c r="G23" s="11">
        <f>18+2</f>
        <v>20</v>
      </c>
      <c r="H23" s="12">
        <f t="shared" si="9"/>
        <v>9155.8000000000011</v>
      </c>
      <c r="I23" s="11">
        <v>10</v>
      </c>
      <c r="J23" s="12">
        <f t="shared" si="13"/>
        <v>4577.9000000000005</v>
      </c>
      <c r="K23" s="11">
        <f t="shared" ref="K23" si="26">E23+G23-I23</f>
        <v>10</v>
      </c>
      <c r="L23" s="12">
        <f t="shared" ref="L23" si="27">F23+H23-J23</f>
        <v>4577.9000000000005</v>
      </c>
    </row>
    <row r="24" spans="1:12" s="2" customFormat="1" x14ac:dyDescent="0.25">
      <c r="A24" s="10">
        <v>14</v>
      </c>
      <c r="B24" s="11" t="s">
        <v>28</v>
      </c>
      <c r="C24" s="10" t="s">
        <v>5</v>
      </c>
      <c r="D24" s="12">
        <v>159.1</v>
      </c>
      <c r="E24" s="11"/>
      <c r="F24" s="12">
        <f t="shared" si="8"/>
        <v>0</v>
      </c>
      <c r="G24" s="11">
        <f>36+14</f>
        <v>50</v>
      </c>
      <c r="H24" s="12">
        <f t="shared" si="9"/>
        <v>7955</v>
      </c>
      <c r="I24" s="11"/>
      <c r="J24" s="12">
        <f t="shared" si="13"/>
        <v>0</v>
      </c>
      <c r="K24" s="11">
        <f t="shared" si="22"/>
        <v>50</v>
      </c>
      <c r="L24" s="12">
        <f t="shared" si="23"/>
        <v>7955</v>
      </c>
    </row>
    <row r="25" spans="1:12" x14ac:dyDescent="0.25">
      <c r="A25" s="11"/>
      <c r="B25" s="13" t="s">
        <v>9</v>
      </c>
      <c r="C25" s="10"/>
      <c r="D25" s="12"/>
      <c r="E25" s="11"/>
      <c r="F25" s="14">
        <f>SUM(F10:F19)</f>
        <v>17431.77</v>
      </c>
      <c r="G25" s="11"/>
      <c r="H25" s="14">
        <f>SUM(H10:H24)</f>
        <v>34344.15</v>
      </c>
      <c r="I25" s="11"/>
      <c r="J25" s="14">
        <f>SUM(J10:J24)</f>
        <v>14787.509999999998</v>
      </c>
      <c r="K25" s="11"/>
      <c r="L25" s="14">
        <f>SUM(L10:L19)</f>
        <v>22254.510000000002</v>
      </c>
    </row>
    <row r="26" spans="1:12" x14ac:dyDescent="0.25">
      <c r="A26" s="1"/>
      <c r="B26" s="1"/>
      <c r="C26" s="1"/>
      <c r="D26" s="3"/>
      <c r="E26" s="1"/>
      <c r="F26" s="5"/>
      <c r="G26" s="1"/>
      <c r="H26" s="3"/>
      <c r="I26" s="1"/>
      <c r="J26" s="5"/>
      <c r="K26" s="1"/>
      <c r="L26" s="5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2026-07-16T07:21:05Z</dcterms:modified>
</cp:coreProperties>
</file>